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mtserver\ENGENHARIA$\2022 JUNIOR\PAVIMENTAÇÕES\22164 - 500MIL\"/>
    </mc:Choice>
  </mc:AlternateContent>
  <xr:revisionPtr revIDLastSave="0" documentId="13_ncr:1_{E65AE2F9-B1C7-419F-8B8B-9CFB5E2F3BBD}" xr6:coauthVersionLast="46" xr6:coauthVersionMax="46" xr10:uidLastSave="{00000000-0000-0000-0000-000000000000}"/>
  <bookViews>
    <workbookView xWindow="-108" yWindow="-108" windowWidth="23256" windowHeight="12456" tabRatio="441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Sintético'!$A$1:$K$33</definedName>
    <definedName name="_xlnm.Print_Titles" localSheetId="0">'[1]repeated header'!$4:$4</definedName>
  </definedNames>
  <calcPr calcId="181029"/>
</workbook>
</file>

<file path=xl/calcChain.xml><?xml version="1.0" encoding="utf-8"?>
<calcChain xmlns="http://schemas.openxmlformats.org/spreadsheetml/2006/main">
  <c r="H29" i="1" l="1"/>
  <c r="H28" i="1"/>
  <c r="H27" i="1"/>
  <c r="I17" i="1"/>
  <c r="I18" i="1"/>
  <c r="I16" i="1"/>
  <c r="I8" i="1"/>
  <c r="I21" i="1" l="1"/>
  <c r="I22" i="1"/>
  <c r="I23" i="1"/>
  <c r="I24" i="1"/>
  <c r="I25" i="1"/>
  <c r="I20" i="1"/>
  <c r="I9" i="1"/>
  <c r="I11" i="1"/>
  <c r="I6" i="1"/>
  <c r="J5" i="1" l="1"/>
  <c r="I19" i="1"/>
  <c r="I15" i="1"/>
  <c r="H21" i="1"/>
  <c r="H22" i="1"/>
  <c r="H23" i="1"/>
  <c r="H24" i="1"/>
  <c r="H25" i="1"/>
  <c r="H20" i="1"/>
  <c r="H17" i="1"/>
  <c r="H18" i="1"/>
  <c r="H16" i="1"/>
  <c r="H9" i="1"/>
  <c r="H10" i="1"/>
  <c r="I10" i="1" s="1"/>
  <c r="H11" i="1"/>
  <c r="H12" i="1"/>
  <c r="I12" i="1" s="1"/>
  <c r="H13" i="1"/>
  <c r="I13" i="1" s="1"/>
  <c r="H14" i="1"/>
  <c r="I14" i="1" s="1"/>
  <c r="H8" i="1"/>
  <c r="H6" i="1"/>
  <c r="I5" i="1"/>
  <c r="I7" i="1" l="1"/>
  <c r="J11" i="1" s="1"/>
  <c r="J12" i="1" l="1"/>
  <c r="J13" i="1"/>
  <c r="J22" i="1"/>
  <c r="J9" i="1"/>
  <c r="J18" i="1"/>
  <c r="J14" i="1"/>
  <c r="J8" i="1"/>
  <c r="J23" i="1"/>
  <c r="J17" i="1"/>
  <c r="J10" i="1"/>
  <c r="J25" i="1"/>
  <c r="J20" i="1"/>
  <c r="J16" i="1"/>
  <c r="J21" i="1"/>
  <c r="J24" i="1"/>
  <c r="J15" i="1" l="1"/>
  <c r="J7" i="1"/>
  <c r="J19" i="1"/>
</calcChain>
</file>

<file path=xl/sharedStrings.xml><?xml version="1.0" encoding="utf-8"?>
<sst xmlns="http://schemas.openxmlformats.org/spreadsheetml/2006/main" count="122" uniqueCount="88">
  <si>
    <t>Obra</t>
  </si>
  <si>
    <t>Bancos</t>
  </si>
  <si>
    <t>B.D.I.</t>
  </si>
  <si>
    <t>Encargos Sociais</t>
  </si>
  <si>
    <t xml:space="preserve"> 22,5%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</si>
  <si>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</si>
  <si>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</si>
  <si>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</si>
  <si>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</si>
  <si>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</si>
  <si>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</si>
  <si>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</si>
  <si>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</si>
  <si>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</si>
  <si>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</si>
  <si>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</si>
  <si>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</si>
  <si>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</si>
  <si>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</si>
  <si>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</si>
  <si>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02.08.040 </t>
  </si>
  <si>
    <t>Placa em lona com impressão digital e requadro em metalon</t>
  </si>
  <si>
    <t>m²</t>
  </si>
  <si>
    <t xml:space="preserve"> 2 </t>
  </si>
  <si>
    <t>ASFALTO NOVO</t>
  </si>
  <si>
    <t xml:space="preserve"> 2.1 </t>
  </si>
  <si>
    <t xml:space="preserve"> 54.01.030 </t>
  </si>
  <si>
    <t>Abertura e preparo de caixa até 40 cm, compactação do subleito mínimo de 95% do PN e transporte até o raio de 1 km</t>
  </si>
  <si>
    <t xml:space="preserve"> 2.2 </t>
  </si>
  <si>
    <t xml:space="preserve"> 54.01.210 </t>
  </si>
  <si>
    <t>Base de brita graduada</t>
  </si>
  <si>
    <t>m³</t>
  </si>
  <si>
    <t xml:space="preserve"> 2.3 </t>
  </si>
  <si>
    <t xml:space="preserve"> 54.03.230 </t>
  </si>
  <si>
    <t>Imprimação betuminosa ligante</t>
  </si>
  <si>
    <t xml:space="preserve"> 2.4 </t>
  </si>
  <si>
    <t xml:space="preserve"> 54.03.240 </t>
  </si>
  <si>
    <t>Imprimação betuminosa impermeabilizante</t>
  </si>
  <si>
    <t xml:space="preserve"> 2.5 </t>
  </si>
  <si>
    <t xml:space="preserve"> 54.03.210 </t>
  </si>
  <si>
    <t>Camada de rolamento em concreto betuminoso usinado quente - CBUQ</t>
  </si>
  <si>
    <t xml:space="preserve"> 2.6 </t>
  </si>
  <si>
    <t xml:space="preserve"> 04.40.050 </t>
  </si>
  <si>
    <t>Retirada manual de paralelepípedo ou lajota de concreto, inclusive limpeza, carregamento, transporte até 1 quilômetro e descarregamento</t>
  </si>
  <si>
    <t xml:space="preserve"> 2.7 </t>
  </si>
  <si>
    <t xml:space="preserve"> 54.06.170 </t>
  </si>
  <si>
    <t>Sarjeta ou sarjetão moldado no local, tipo PMSP em concreto com fck 25 MPa</t>
  </si>
  <si>
    <t xml:space="preserve"> 3 </t>
  </si>
  <si>
    <t>RECAPEAMENTO ASFÁLTICO, SOBRE ASFÁLTO    (3 CM DE CAPA ASFÁLTICA)</t>
  </si>
  <si>
    <t xml:space="preserve"> 3.1 </t>
  </si>
  <si>
    <t xml:space="preserve"> 54.01.410 </t>
  </si>
  <si>
    <t>Varrição de pavimento para recapeamento</t>
  </si>
  <si>
    <t xml:space="preserve"> 3.2 </t>
  </si>
  <si>
    <t xml:space="preserve"> 3.3 </t>
  </si>
  <si>
    <t xml:space="preserve"> 4 </t>
  </si>
  <si>
    <t>DRENAGEM</t>
  </si>
  <si>
    <t xml:space="preserve"> 4.1 </t>
  </si>
  <si>
    <t xml:space="preserve"> 02.10.040 </t>
  </si>
  <si>
    <t>Locação de rede de canalização</t>
  </si>
  <si>
    <t>M</t>
  </si>
  <si>
    <t xml:space="preserve"> 4.2 </t>
  </si>
  <si>
    <t xml:space="preserve"> 07.02.060 </t>
  </si>
  <si>
    <t>Escavação mecanizada de valas ou cavas com profundidade de até 4 m</t>
  </si>
  <si>
    <t xml:space="preserve"> 4.3 </t>
  </si>
  <si>
    <t xml:space="preserve"> 06.11.040 </t>
  </si>
  <si>
    <t>Reaterro manual apiloado sem controle de compactação</t>
  </si>
  <si>
    <t xml:space="preserve"> 4.4 </t>
  </si>
  <si>
    <t xml:space="preserve"> 46.12.080 </t>
  </si>
  <si>
    <t>Tubo de concreto (PA-1), DN= 600mm</t>
  </si>
  <si>
    <t xml:space="preserve"> 4.5 </t>
  </si>
  <si>
    <t xml:space="preserve"> 46.12.260 </t>
  </si>
  <si>
    <t>Tubo de concreto (PA-1), DN= 400mm</t>
  </si>
  <si>
    <t xml:space="preserve"> 4.6 </t>
  </si>
  <si>
    <t xml:space="preserve"> 49.12.030 </t>
  </si>
  <si>
    <t>Boca de lobo dupla tipo PMSP com tampa de concreto</t>
  </si>
  <si>
    <t>UN</t>
  </si>
  <si>
    <t>Total sem BDI</t>
  </si>
  <si>
    <t>Total do BDI</t>
  </si>
  <si>
    <t>Total Geral</t>
  </si>
  <si>
    <t>PLAN ORÇAMENTÁRIA DE PAV EM CBUQ E DRENAGEM R ITAPETININGA, RUA ITARARÉ, RUA JOSÉ DE DEUS C. DE ALMEIDA E TRECHO DA RUA CARVALHO PINTO</t>
  </si>
  <si>
    <t xml:space="preserve">___________________________________
</t>
  </si>
  <si>
    <t>EDER MIANO PEREIRA</t>
  </si>
  <si>
    <t>PREFEITO MUNICIPAL</t>
  </si>
  <si>
    <t>RESPONSÁVEL TÉCNICO</t>
  </si>
  <si>
    <t>CDHU</t>
  </si>
  <si>
    <t>WILLIAM RAFAEL PULZ DA SILVA</t>
  </si>
  <si>
    <t>ENG.CIVIL - CREA-SP 5070211633</t>
  </si>
  <si>
    <t xml:space="preserve">CDHU - 185 - SEM DESONERAÇÃO 03/2022 - São Paulo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</si>
</sst>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0" fontId="10" fillId="16" borderId="0" xfId="0" applyFont="1" applyFill="1" applyAlignment="1">
      <alignment horizontal="left" vertical="top" wrapText="1"/>
    </xf>
    <xf numFmtId="0" fontId="0" fillId="0" borderId="0" xfId="0"/>
    <xf numFmtId="0" fontId="22" fillId="0" borderId="0" xfId="0" applyFont="1"/>
    <xf numFmtId="0" fontId="20" fillId="21" borderId="0" xfId="0" applyFont="1" applyFill="1" applyAlignment="1">
      <alignment horizontal="left" vertical="top" wrapText="1"/>
    </xf>
    <xf numFmtId="0" fontId="18" fillId="18" borderId="0" xfId="0" applyFont="1" applyFill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0" fillId="16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595587</xdr:rowOff>
    </xdr:from>
    <xdr:to>
      <xdr:col>3</xdr:col>
      <xdr:colOff>2703699</xdr:colOff>
      <xdr:row>2</xdr:row>
      <xdr:rowOff>49737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2A5A778-B9D5-4FD0-9473-82CD508E6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70759"/>
          <a:ext cx="5234940" cy="4701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showOutlineSymbols="0" showWhiteSpace="0" zoomScale="90" zoomScaleNormal="90" workbookViewId="0">
      <selection activeCell="H30" sqref="H30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x14ac:dyDescent="0.25">
      <c r="A1" s="1"/>
      <c r="B1" s="1"/>
      <c r="C1" s="1"/>
      <c r="D1" s="1" t="s">
        <v>0</v>
      </c>
      <c r="E1" s="28" t="s">
        <v>1</v>
      </c>
      <c r="F1" s="28"/>
      <c r="G1" s="28" t="s">
        <v>2</v>
      </c>
      <c r="H1" s="28"/>
      <c r="I1" s="28" t="s">
        <v>3</v>
      </c>
      <c r="J1" s="28"/>
    </row>
    <row r="2" spans="1:10" ht="80.099999999999994" customHeight="1" x14ac:dyDescent="0.25">
      <c r="A2" s="14"/>
      <c r="B2" s="14"/>
      <c r="C2" s="14"/>
      <c r="D2" s="19" t="s">
        <v>79</v>
      </c>
      <c r="E2" s="29" t="s">
        <v>87</v>
      </c>
      <c r="F2" s="24"/>
      <c r="G2" s="24" t="s">
        <v>4</v>
      </c>
      <c r="H2" s="24"/>
      <c r="I2" s="24" t="s">
        <v>5</v>
      </c>
      <c r="J2" s="24"/>
    </row>
    <row r="3" spans="1:10" x14ac:dyDescent="0.25">
      <c r="A3" s="26" t="s">
        <v>6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30" customHeight="1" x14ac:dyDescent="0.25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</row>
    <row r="5" spans="1:10" ht="24" customHeight="1" x14ac:dyDescent="0.25">
      <c r="A5" s="5" t="s">
        <v>17</v>
      </c>
      <c r="B5" s="5"/>
      <c r="C5" s="5"/>
      <c r="D5" s="5" t="s">
        <v>18</v>
      </c>
      <c r="E5" s="5"/>
      <c r="F5" s="6"/>
      <c r="G5" s="5"/>
      <c r="H5" s="5"/>
      <c r="I5" s="7">
        <f>I6</f>
        <v>3382.6905000000006</v>
      </c>
      <c r="J5" s="8">
        <f>J6</f>
        <v>4.8999999999999998E-3</v>
      </c>
    </row>
    <row r="6" spans="1:10" ht="24" customHeight="1" x14ac:dyDescent="0.25">
      <c r="A6" s="9" t="s">
        <v>19</v>
      </c>
      <c r="B6" s="11" t="s">
        <v>20</v>
      </c>
      <c r="C6" s="9" t="s">
        <v>84</v>
      </c>
      <c r="D6" s="9" t="s">
        <v>21</v>
      </c>
      <c r="E6" s="10" t="s">
        <v>22</v>
      </c>
      <c r="F6" s="11">
        <v>6</v>
      </c>
      <c r="G6" s="12">
        <v>460.23</v>
      </c>
      <c r="H6" s="12">
        <f>G6*1.225</f>
        <v>563.7817500000001</v>
      </c>
      <c r="I6" s="12">
        <f>H6*F6</f>
        <v>3382.6905000000006</v>
      </c>
      <c r="J6" s="13">
        <v>4.8999999999999998E-3</v>
      </c>
    </row>
    <row r="7" spans="1:10" ht="24" customHeight="1" x14ac:dyDescent="0.25">
      <c r="A7" s="5" t="s">
        <v>23</v>
      </c>
      <c r="B7" s="5"/>
      <c r="C7" s="5"/>
      <c r="D7" s="5" t="s">
        <v>24</v>
      </c>
      <c r="E7" s="5"/>
      <c r="F7" s="6"/>
      <c r="G7" s="5"/>
      <c r="H7" s="5"/>
      <c r="I7" s="7">
        <f>SUM(I8:I14)</f>
        <v>519584.73465500004</v>
      </c>
      <c r="J7" s="8">
        <f>SUM(J8:J14)</f>
        <v>0.76516236694271533</v>
      </c>
    </row>
    <row r="8" spans="1:10" ht="36" customHeight="1" x14ac:dyDescent="0.25">
      <c r="A8" s="9" t="s">
        <v>25</v>
      </c>
      <c r="B8" s="11" t="s">
        <v>26</v>
      </c>
      <c r="C8" s="9" t="s">
        <v>84</v>
      </c>
      <c r="D8" s="9" t="s">
        <v>27</v>
      </c>
      <c r="E8" s="10" t="s">
        <v>22</v>
      </c>
      <c r="F8" s="11">
        <v>2923.52</v>
      </c>
      <c r="G8" s="12">
        <v>25.52</v>
      </c>
      <c r="H8" s="12">
        <f>G8*1.225</f>
        <v>31.262</v>
      </c>
      <c r="I8" s="12">
        <f>H8*F8</f>
        <v>91395.082240000003</v>
      </c>
      <c r="J8" s="13">
        <f>I8/H29</f>
        <v>0.13459224798072031</v>
      </c>
    </row>
    <row r="9" spans="1:10" ht="24" customHeight="1" x14ac:dyDescent="0.25">
      <c r="A9" s="9" t="s">
        <v>28</v>
      </c>
      <c r="B9" s="11" t="s">
        <v>29</v>
      </c>
      <c r="C9" s="9" t="s">
        <v>84</v>
      </c>
      <c r="D9" s="9" t="s">
        <v>30</v>
      </c>
      <c r="E9" s="10" t="s">
        <v>31</v>
      </c>
      <c r="F9" s="11">
        <v>350.82</v>
      </c>
      <c r="G9" s="12">
        <v>199.59</v>
      </c>
      <c r="H9" s="12">
        <f t="shared" ref="H9:H14" si="0">G9*1.225</f>
        <v>244.49775000000002</v>
      </c>
      <c r="I9" s="12">
        <f t="shared" ref="I9:I14" si="1">H9*F9</f>
        <v>85774.700655000008</v>
      </c>
      <c r="J9" s="13">
        <f>I9/H29</f>
        <v>0.12631543730891459</v>
      </c>
    </row>
    <row r="10" spans="1:10" ht="24" customHeight="1" x14ac:dyDescent="0.25">
      <c r="A10" s="9" t="s">
        <v>32</v>
      </c>
      <c r="B10" s="11" t="s">
        <v>33</v>
      </c>
      <c r="C10" s="9" t="s">
        <v>84</v>
      </c>
      <c r="D10" s="9" t="s">
        <v>34</v>
      </c>
      <c r="E10" s="10" t="s">
        <v>22</v>
      </c>
      <c r="F10" s="11">
        <v>2923.52</v>
      </c>
      <c r="G10" s="12">
        <v>7.49</v>
      </c>
      <c r="H10" s="12">
        <f t="shared" si="0"/>
        <v>9.1752500000000001</v>
      </c>
      <c r="I10" s="12">
        <f t="shared" si="1"/>
        <v>26824.026880000001</v>
      </c>
      <c r="J10" s="13">
        <f>I10/H29</f>
        <v>3.9502191903432411E-2</v>
      </c>
    </row>
    <row r="11" spans="1:10" ht="24" customHeight="1" x14ac:dyDescent="0.25">
      <c r="A11" s="9" t="s">
        <v>35</v>
      </c>
      <c r="B11" s="11" t="s">
        <v>36</v>
      </c>
      <c r="C11" s="9" t="s">
        <v>84</v>
      </c>
      <c r="D11" s="9" t="s">
        <v>37</v>
      </c>
      <c r="E11" s="10" t="s">
        <v>22</v>
      </c>
      <c r="F11" s="11">
        <v>2923.52</v>
      </c>
      <c r="G11" s="12">
        <v>14.14</v>
      </c>
      <c r="H11" s="12">
        <f t="shared" si="0"/>
        <v>17.3215</v>
      </c>
      <c r="I11" s="12">
        <f t="shared" si="1"/>
        <v>50639.751680000001</v>
      </c>
      <c r="J11" s="13">
        <f>I11/H29</f>
        <v>7.4574231443863048E-2</v>
      </c>
    </row>
    <row r="12" spans="1:10" ht="24" customHeight="1" x14ac:dyDescent="0.25">
      <c r="A12" s="9" t="s">
        <v>38</v>
      </c>
      <c r="B12" s="11" t="s">
        <v>39</v>
      </c>
      <c r="C12" s="9" t="s">
        <v>84</v>
      </c>
      <c r="D12" s="9" t="s">
        <v>40</v>
      </c>
      <c r="E12" s="10" t="s">
        <v>31</v>
      </c>
      <c r="F12" s="12">
        <v>87.7</v>
      </c>
      <c r="G12" s="12">
        <v>1557.28</v>
      </c>
      <c r="H12" s="12">
        <f t="shared" si="0"/>
        <v>1907.6680000000001</v>
      </c>
      <c r="I12" s="12">
        <f t="shared" si="1"/>
        <v>167302.48360000001</v>
      </c>
      <c r="J12" s="13">
        <f>I12/H29</f>
        <v>0.24637668470335403</v>
      </c>
    </row>
    <row r="13" spans="1:10" ht="36" customHeight="1" x14ac:dyDescent="0.25">
      <c r="A13" s="9" t="s">
        <v>41</v>
      </c>
      <c r="B13" s="11" t="s">
        <v>42</v>
      </c>
      <c r="C13" s="9" t="s">
        <v>84</v>
      </c>
      <c r="D13" s="9" t="s">
        <v>43</v>
      </c>
      <c r="E13" s="10" t="s">
        <v>22</v>
      </c>
      <c r="F13" s="11">
        <v>2923.52</v>
      </c>
      <c r="G13" s="12">
        <v>16.149999999999999</v>
      </c>
      <c r="H13" s="12">
        <f t="shared" si="0"/>
        <v>19.783750000000001</v>
      </c>
      <c r="I13" s="12">
        <f t="shared" si="1"/>
        <v>57838.188800000004</v>
      </c>
      <c r="J13" s="13">
        <f>I13/H29</f>
        <v>8.5174953169617276E-2</v>
      </c>
    </row>
    <row r="14" spans="1:10" ht="24" customHeight="1" x14ac:dyDescent="0.25">
      <c r="A14" s="9" t="s">
        <v>44</v>
      </c>
      <c r="B14" s="11" t="s">
        <v>45</v>
      </c>
      <c r="C14" s="9" t="s">
        <v>84</v>
      </c>
      <c r="D14" s="9" t="s">
        <v>46</v>
      </c>
      <c r="E14" s="10" t="s">
        <v>31</v>
      </c>
      <c r="F14" s="12">
        <v>48.2</v>
      </c>
      <c r="G14" s="12">
        <v>674.24</v>
      </c>
      <c r="H14" s="12">
        <f t="shared" si="0"/>
        <v>825.94400000000007</v>
      </c>
      <c r="I14" s="12">
        <f t="shared" si="1"/>
        <v>39810.500800000009</v>
      </c>
      <c r="J14" s="13">
        <f>I14/H29</f>
        <v>5.8626620432813616E-2</v>
      </c>
    </row>
    <row r="15" spans="1:10" ht="24" customHeight="1" x14ac:dyDescent="0.25">
      <c r="A15" s="5" t="s">
        <v>47</v>
      </c>
      <c r="B15" s="5"/>
      <c r="C15" s="5"/>
      <c r="D15" s="5" t="s">
        <v>48</v>
      </c>
      <c r="E15" s="5"/>
      <c r="F15" s="6"/>
      <c r="G15" s="5"/>
      <c r="H15" s="5"/>
      <c r="I15" s="7">
        <f>SUM(I16:I18)</f>
        <v>22029.06524</v>
      </c>
      <c r="J15" s="8">
        <f>SUM(J16:J18)</f>
        <v>3.2440929412150675E-2</v>
      </c>
    </row>
    <row r="16" spans="1:10" ht="24" customHeight="1" x14ac:dyDescent="0.25">
      <c r="A16" s="9" t="s">
        <v>49</v>
      </c>
      <c r="B16" s="11" t="s">
        <v>50</v>
      </c>
      <c r="C16" s="9" t="s">
        <v>84</v>
      </c>
      <c r="D16" s="9" t="s">
        <v>51</v>
      </c>
      <c r="E16" s="10" t="s">
        <v>22</v>
      </c>
      <c r="F16" s="11">
        <v>327.8</v>
      </c>
      <c r="G16" s="12">
        <v>0.67</v>
      </c>
      <c r="H16" s="12">
        <f>G16*1.225</f>
        <v>0.82075000000000009</v>
      </c>
      <c r="I16" s="12">
        <f>H16*F16</f>
        <v>269.04185000000001</v>
      </c>
      <c r="J16" s="13">
        <f>I16/H29</f>
        <v>3.9620236127479145E-4</v>
      </c>
    </row>
    <row r="17" spans="1:10" ht="24" customHeight="1" x14ac:dyDescent="0.25">
      <c r="A17" s="9" t="s">
        <v>52</v>
      </c>
      <c r="B17" s="11" t="s">
        <v>33</v>
      </c>
      <c r="C17" s="9" t="s">
        <v>84</v>
      </c>
      <c r="D17" s="9" t="s">
        <v>34</v>
      </c>
      <c r="E17" s="10" t="s">
        <v>22</v>
      </c>
      <c r="F17" s="11">
        <v>327.8</v>
      </c>
      <c r="G17" s="12">
        <v>7.49</v>
      </c>
      <c r="H17" s="12">
        <f t="shared" ref="H17:H18" si="2">G17*1.225</f>
        <v>9.1752500000000001</v>
      </c>
      <c r="I17" s="12">
        <f t="shared" ref="I17:I18" si="3">H17*F17</f>
        <v>3007.6469500000003</v>
      </c>
      <c r="J17" s="13">
        <f>I17/H29</f>
        <v>4.4291875909674445E-3</v>
      </c>
    </row>
    <row r="18" spans="1:10" ht="24" customHeight="1" x14ac:dyDescent="0.25">
      <c r="A18" s="9" t="s">
        <v>53</v>
      </c>
      <c r="B18" s="11" t="s">
        <v>39</v>
      </c>
      <c r="C18" s="9" t="s">
        <v>84</v>
      </c>
      <c r="D18" s="9" t="s">
        <v>40</v>
      </c>
      <c r="E18" s="10" t="s">
        <v>31</v>
      </c>
      <c r="F18" s="11">
        <v>9.83</v>
      </c>
      <c r="G18" s="12">
        <v>1557.28</v>
      </c>
      <c r="H18" s="12">
        <f t="shared" si="2"/>
        <v>1907.6680000000001</v>
      </c>
      <c r="I18" s="12">
        <f t="shared" si="3"/>
        <v>18752.37644</v>
      </c>
      <c r="J18" s="13">
        <f>I18/H29</f>
        <v>2.7615539459908439E-2</v>
      </c>
    </row>
    <row r="19" spans="1:10" ht="24" customHeight="1" x14ac:dyDescent="0.25">
      <c r="A19" s="5" t="s">
        <v>54</v>
      </c>
      <c r="B19" s="5"/>
      <c r="C19" s="5"/>
      <c r="D19" s="5" t="s">
        <v>55</v>
      </c>
      <c r="E19" s="5"/>
      <c r="F19" s="6"/>
      <c r="G19" s="5"/>
      <c r="H19" s="5"/>
      <c r="I19" s="7">
        <f>SUM(I20:I25)</f>
        <v>134055.11629999999</v>
      </c>
      <c r="J19" s="8">
        <f>SUM(J20:J25)</f>
        <v>0.19741521112431687</v>
      </c>
    </row>
    <row r="20" spans="1:10" ht="24" customHeight="1" x14ac:dyDescent="0.25">
      <c r="A20" s="9" t="s">
        <v>56</v>
      </c>
      <c r="B20" s="11" t="s">
        <v>57</v>
      </c>
      <c r="C20" s="9" t="s">
        <v>84</v>
      </c>
      <c r="D20" s="9" t="s">
        <v>58</v>
      </c>
      <c r="E20" s="10" t="s">
        <v>59</v>
      </c>
      <c r="F20" s="11">
        <v>231</v>
      </c>
      <c r="G20" s="12">
        <v>1.2</v>
      </c>
      <c r="H20" s="12">
        <f>G20*1.225</f>
        <v>1.47</v>
      </c>
      <c r="I20" s="12">
        <f>H20*F20</f>
        <v>339.57</v>
      </c>
      <c r="J20" s="13">
        <f>I20/H29</f>
        <v>5.0006508585218588E-4</v>
      </c>
    </row>
    <row r="21" spans="1:10" ht="24" customHeight="1" x14ac:dyDescent="0.25">
      <c r="A21" s="9" t="s">
        <v>60</v>
      </c>
      <c r="B21" s="11" t="s">
        <v>61</v>
      </c>
      <c r="C21" s="9" t="s">
        <v>84</v>
      </c>
      <c r="D21" s="9" t="s">
        <v>62</v>
      </c>
      <c r="E21" s="10" t="s">
        <v>31</v>
      </c>
      <c r="F21" s="11">
        <v>924</v>
      </c>
      <c r="G21" s="12">
        <v>14.72</v>
      </c>
      <c r="H21" s="12">
        <f t="shared" ref="H21:H25" si="4">G21*1.225</f>
        <v>18.032000000000004</v>
      </c>
      <c r="I21" s="12">
        <f t="shared" ref="I21:I25" si="5">H21*F21</f>
        <v>16661.568000000003</v>
      </c>
      <c r="J21" s="13">
        <f>I21/H29</f>
        <v>2.4536526879147261E-2</v>
      </c>
    </row>
    <row r="22" spans="1:10" ht="24" customHeight="1" x14ac:dyDescent="0.25">
      <c r="A22" s="9" t="s">
        <v>63</v>
      </c>
      <c r="B22" s="11" t="s">
        <v>64</v>
      </c>
      <c r="C22" s="9" t="s">
        <v>84</v>
      </c>
      <c r="D22" s="9" t="s">
        <v>65</v>
      </c>
      <c r="E22" s="10" t="s">
        <v>31</v>
      </c>
      <c r="F22" s="11">
        <v>1478.4</v>
      </c>
      <c r="G22" s="12">
        <v>16.37</v>
      </c>
      <c r="H22" s="12">
        <f t="shared" si="4"/>
        <v>20.053250000000002</v>
      </c>
      <c r="I22" s="12">
        <f t="shared" si="5"/>
        <v>29646.724800000004</v>
      </c>
      <c r="J22" s="13">
        <f>I22/H29</f>
        <v>4.3659015762134851E-2</v>
      </c>
    </row>
    <row r="23" spans="1:10" ht="24" customHeight="1" x14ac:dyDescent="0.25">
      <c r="A23" s="9" t="s">
        <v>66</v>
      </c>
      <c r="B23" s="11" t="s">
        <v>67</v>
      </c>
      <c r="C23" s="9" t="s">
        <v>84</v>
      </c>
      <c r="D23" s="9" t="s">
        <v>68</v>
      </c>
      <c r="E23" s="10" t="s">
        <v>59</v>
      </c>
      <c r="F23" s="11">
        <v>56</v>
      </c>
      <c r="G23" s="12">
        <v>189.93</v>
      </c>
      <c r="H23" s="12">
        <f t="shared" si="4"/>
        <v>232.66425000000004</v>
      </c>
      <c r="I23" s="12">
        <f t="shared" si="5"/>
        <v>13029.198000000002</v>
      </c>
      <c r="J23" s="13">
        <f>I23/H29</f>
        <v>1.9187345809273875E-2</v>
      </c>
    </row>
    <row r="24" spans="1:10" ht="24" customHeight="1" x14ac:dyDescent="0.25">
      <c r="A24" s="9" t="s">
        <v>69</v>
      </c>
      <c r="B24" s="11" t="s">
        <v>70</v>
      </c>
      <c r="C24" s="9" t="s">
        <v>84</v>
      </c>
      <c r="D24" s="9" t="s">
        <v>71</v>
      </c>
      <c r="E24" s="10" t="s">
        <v>59</v>
      </c>
      <c r="F24" s="11">
        <v>175</v>
      </c>
      <c r="G24" s="12">
        <v>121.3</v>
      </c>
      <c r="H24" s="12">
        <f t="shared" si="4"/>
        <v>148.5925</v>
      </c>
      <c r="I24" s="12">
        <f t="shared" si="5"/>
        <v>26003.6875</v>
      </c>
      <c r="J24" s="13">
        <f>I24/H29</f>
        <v>3.8294125576938225E-2</v>
      </c>
    </row>
    <row r="25" spans="1:10" ht="24" customHeight="1" x14ac:dyDescent="0.25">
      <c r="A25" s="9" t="s">
        <v>72</v>
      </c>
      <c r="B25" s="11" t="s">
        <v>73</v>
      </c>
      <c r="C25" s="9" t="s">
        <v>84</v>
      </c>
      <c r="D25" s="9" t="s">
        <v>74</v>
      </c>
      <c r="E25" s="10" t="s">
        <v>75</v>
      </c>
      <c r="F25" s="11">
        <v>8</v>
      </c>
      <c r="G25" s="12">
        <v>4936.16</v>
      </c>
      <c r="H25" s="12">
        <f t="shared" si="4"/>
        <v>6046.7960000000003</v>
      </c>
      <c r="I25" s="12">
        <f t="shared" si="5"/>
        <v>48374.368000000002</v>
      </c>
      <c r="J25" s="13">
        <f>I25/H29</f>
        <v>7.1238132010970456E-2</v>
      </c>
    </row>
    <row r="26" spans="1:10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25">
      <c r="A27" s="23"/>
      <c r="B27" s="23"/>
      <c r="C27" s="23"/>
      <c r="D27" s="17"/>
      <c r="E27" s="16"/>
      <c r="F27" s="24" t="s">
        <v>76</v>
      </c>
      <c r="G27" s="23"/>
      <c r="H27" s="25">
        <f>F6*G6+F8*G8+F9*G9+F10*G10+F11*G11+F12*G12+F13*G13+F14*G14+F16*G16+F17*G17+F18*G18+F20*G20+F21*G21+F22*G22+F23*G23+F24*G24+F25*G25</f>
        <v>554327.84220000007</v>
      </c>
      <c r="I27" s="23"/>
      <c r="J27" s="23"/>
    </row>
    <row r="28" spans="1:10" x14ac:dyDescent="0.25">
      <c r="A28" s="23"/>
      <c r="B28" s="23"/>
      <c r="C28" s="23"/>
      <c r="D28" s="17"/>
      <c r="E28" s="16"/>
      <c r="F28" s="24" t="s">
        <v>77</v>
      </c>
      <c r="G28" s="23"/>
      <c r="H28" s="25">
        <f>H29-H27</f>
        <v>124723.76449500001</v>
      </c>
      <c r="I28" s="23"/>
      <c r="J28" s="23"/>
    </row>
    <row r="29" spans="1:10" x14ac:dyDescent="0.25">
      <c r="A29" s="23"/>
      <c r="B29" s="23"/>
      <c r="C29" s="23"/>
      <c r="D29" s="17"/>
      <c r="E29" s="16"/>
      <c r="F29" s="24" t="s">
        <v>78</v>
      </c>
      <c r="G29" s="23"/>
      <c r="H29" s="25">
        <f>I5+I7+I15+I19</f>
        <v>679051.60669500008</v>
      </c>
      <c r="I29" s="23"/>
      <c r="J29" s="23"/>
    </row>
    <row r="30" spans="1:10" ht="18.600000000000001" customHeight="1" x14ac:dyDescent="0.25">
      <c r="A30" s="22" t="s">
        <v>80</v>
      </c>
      <c r="B30" s="22"/>
      <c r="C30" s="22"/>
      <c r="D30" s="22" t="s">
        <v>80</v>
      </c>
      <c r="E30" s="22"/>
      <c r="F30" s="22"/>
      <c r="G30" s="15"/>
      <c r="H30" s="15"/>
      <c r="I30" s="15"/>
      <c r="J30" s="15"/>
    </row>
    <row r="31" spans="1:10" ht="15.6" customHeight="1" x14ac:dyDescent="0.25">
      <c r="A31" s="21" t="s">
        <v>85</v>
      </c>
      <c r="B31" s="20"/>
      <c r="C31" s="20"/>
      <c r="D31" s="21" t="s">
        <v>81</v>
      </c>
      <c r="E31" s="20"/>
      <c r="F31" s="20"/>
      <c r="G31" s="20"/>
      <c r="H31" s="20"/>
      <c r="I31" s="20"/>
      <c r="J31" s="20"/>
    </row>
    <row r="32" spans="1:10" x14ac:dyDescent="0.25">
      <c r="A32" s="21" t="s">
        <v>86</v>
      </c>
      <c r="B32" s="20"/>
      <c r="C32" s="20"/>
      <c r="D32" s="21" t="s">
        <v>82</v>
      </c>
      <c r="E32" s="20"/>
      <c r="F32" s="20"/>
      <c r="G32" s="20"/>
      <c r="H32" s="20"/>
      <c r="I32" s="20"/>
      <c r="J32" s="20"/>
    </row>
    <row r="33" spans="1:10" x14ac:dyDescent="0.25">
      <c r="A33" s="21" t="s">
        <v>83</v>
      </c>
      <c r="B33" s="20"/>
      <c r="C33" s="20"/>
      <c r="D33" s="21"/>
      <c r="E33" s="20"/>
      <c r="F33" s="20"/>
      <c r="G33" s="20"/>
      <c r="H33" s="20"/>
      <c r="I33" s="20"/>
      <c r="J33" s="20"/>
    </row>
  </sheetData>
  <mergeCells count="18">
    <mergeCell ref="E1:F1"/>
    <mergeCell ref="G1:H1"/>
    <mergeCell ref="I1:J1"/>
    <mergeCell ref="E2:F2"/>
    <mergeCell ref="G2:H2"/>
    <mergeCell ref="I2:J2"/>
    <mergeCell ref="A3:J3"/>
    <mergeCell ref="A27:C27"/>
    <mergeCell ref="F27:G27"/>
    <mergeCell ref="H27:J27"/>
    <mergeCell ref="A28:C28"/>
    <mergeCell ref="F28:G28"/>
    <mergeCell ref="H28:J28"/>
    <mergeCell ref="A30:C30"/>
    <mergeCell ref="D30:F30"/>
    <mergeCell ref="A29:C29"/>
    <mergeCell ref="F29:G29"/>
    <mergeCell ref="H29:J29"/>
  </mergeCells>
  <pageMargins left="0.5" right="0.5" top="1" bottom="1" header="0.5" footer="0.5"/>
  <pageSetup paperSize="9" scale="70" fitToHeight="0" orientation="landscape" r:id="rId1"/>
  <headerFooter>
    <oddHeader>&amp;L &amp;CPREFEITURA MUNICIPAL DE TAQUARITUBA
CNPJ: 46.634.218/0001-07 &amp;R</oddHeader>
    <oddFooter>&amp;L &amp;CAv. Mário Covas  - Novo Centro - Taquarituba / SP
(014) 3762-9666 / ataquarituba@aquarituba.sp.gov.br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Windows 10</cp:lastModifiedBy>
  <cp:revision>0</cp:revision>
  <cp:lastPrinted>2022-06-10T12:26:38Z</cp:lastPrinted>
  <dcterms:created xsi:type="dcterms:W3CDTF">2021-11-10T13:29:16Z</dcterms:created>
  <dcterms:modified xsi:type="dcterms:W3CDTF">2022-06-10T12:32:00Z</dcterms:modified>
</cp:coreProperties>
</file>